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1"/>
  </bookViews>
  <sheets>
    <sheet name="Кассовое исполнение" sheetId="1" r:id="rId1"/>
    <sheet name="Целевые показатели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<sst xmlns="http://schemas.openxmlformats.org/spreadsheetml/2006/main" count="98" uniqueCount="73">
  <si>
    <t>Отчет</t>
  </si>
  <si>
    <t>№ п/п</t>
  </si>
  <si>
    <t xml:space="preserve">Наименование  муниципальной программы, подпрограммы, мероприятий </t>
  </si>
  <si>
    <t>Объемы бюджетных ассигнований на реализацию муниципальных программ в соответствии со сводной бюджетной росписью на 2016 год, тыс. рублей</t>
  </si>
  <si>
    <t>Фактические объемы бюджетных ассигнований на реализацию муниципальной программы 
за 2016 год, тыс. рублей</t>
  </si>
  <si>
    <t>Процент исполнения</t>
  </si>
  <si>
    <t>Примечания</t>
  </si>
  <si>
    <t>Всего</t>
  </si>
  <si>
    <t>в том числе</t>
  </si>
  <si>
    <t xml:space="preserve"> бюджет Белоярского района</t>
  </si>
  <si>
    <t>бюджет ХМАО</t>
  </si>
  <si>
    <t>Федеральный бюджет</t>
  </si>
  <si>
    <t>Муниципальная программа сельского поселения Сосновка «Защита населения от чрезвычайных ситуаций, обеспечение первичных мер пожарной безопасности и безопасности людей на водных объектах  на 2014-2016 годы»</t>
  </si>
  <si>
    <t>Создание резерва материальных ресурсов для ликвидации чрезвычайных ситуаций и в целях гражданской обороны</t>
  </si>
  <si>
    <t xml:space="preserve">согласно номенклатуры резерва материальных ресурсов были приобретены: 2 умывальника; термос 12л.; свечи хоз-ые; кухонная утварь; лом.   </t>
  </si>
  <si>
    <t xml:space="preserve">Мероприятия по обеспечению первичных мер пожарной безопасности </t>
  </si>
  <si>
    <t>Заключены договора с: 1) ООО "Рентэкс" на выполнение работ по опашке минерализованной полосы; 2) АУ "БИЦ "Квадрат" на изготовление информационного материала</t>
  </si>
  <si>
    <t xml:space="preserve"> Муниципальная программа сельского поселения Сосновка «Развитие жилищно-коммунального комплекса и повышение энергетической эффективности  на 2014-2016 годы»</t>
  </si>
  <si>
    <t xml:space="preserve">Обеспечение мероприятий по энергосбережению и повышению энергетической эффективности </t>
  </si>
  <si>
    <t xml:space="preserve">проведены работы по ТО и ТР электрооборудования, согласно заключенного договора с АО "Газпромэлектрогаз" </t>
  </si>
  <si>
    <t>Благоустройство территории поселения</t>
  </si>
  <si>
    <t>уличное освещение</t>
  </si>
  <si>
    <t>Мероприятия предусмотренные муниципальной программой на год исполнены в полном объеме. Средства не освоены, в связи с переносом сроков окончательного расчета за текущий год в январе 2017 года</t>
  </si>
  <si>
    <t>озеленение</t>
  </si>
  <si>
    <t>произведена закупка саженцев, кустарников, удобрений; отремонтированы городские клумбы; пикированы и высажены кустарники и рассада цветов; покос и уборка травы</t>
  </si>
  <si>
    <t>прочие мероприятия</t>
  </si>
  <si>
    <t>приобретены и установлены уличные фонари; благоустроена придомовая территория проезда к введенному в эксплуатацию жилому дому; создана центральная площадь сельского поселения. Средства не освоены, с связи с  вводом  жилых домов в эксплуатацию в зимний период, и переносом сроком  благоустройства территорий на весенне- летний период 2017 года.</t>
  </si>
  <si>
    <t>организация временных рабочих мест по безработным гражданам и трудоустройству несовершеннолетних</t>
  </si>
  <si>
    <t>заключено 58 договоров с МЦ "Спутник", из них 52 с несовершеннолетними в возрасте от 14 до 18 лет и 6 с гражданами, испытывающими трудности в поиске работы, на проведение общественных работ</t>
  </si>
  <si>
    <t>Обеспечение надлежащего уровня эксплуатации муниципального имущества</t>
  </si>
  <si>
    <t>Мероприятия предусмотренные МП на год исполнены в полном объеме</t>
  </si>
  <si>
    <t>Перечисление взносов для проведения капитального ремонта общего имущества в многоквартирных домах сельского поселения</t>
  </si>
  <si>
    <t>По состоянию на 31.12.2016 г. В муниципальной собственности находится 18 квартир общей площадью 904.4 кв.м.,  оплата производилась согласно, выставленных счетов (8,53 руб/м2 в месяц)</t>
  </si>
  <si>
    <t>«Развитие муниципальной службы в сельском поселении Сосновка на 2014 - 2016 годы»</t>
  </si>
  <si>
    <t>Создание условий для развития и совершенствования муниципальной службы</t>
  </si>
  <si>
    <t>Повышение квалификации муниципальных служащих с получением свидетельства государственного образца</t>
  </si>
  <si>
    <t>За отчетный период 3 муниципальных служащих повысили квалификацию по 5 направлениям</t>
  </si>
  <si>
    <t>Проведение диспансеризации муниципальных служащих</t>
  </si>
  <si>
    <t xml:space="preserve">Диспансеризацией прошли 4 муниципальных служащих </t>
  </si>
  <si>
    <t>о ходе выполнения муниципальных программ сельского поселения Белоярского района за 2016 год</t>
  </si>
  <si>
    <t>Информация</t>
  </si>
  <si>
    <t>Муниципальная программа сельского поселения Сосновка  «Защита населения от чрезвычайных ситуаций, обеспечение первичных мер пожарной безопасности и безопасности людей на водных объектах на 2014-2016 годы»</t>
  </si>
  <si>
    <t>Повышение уровня информированности населения о чрезвычайных ситуациях и порядке действий при их возникновении, обеспечение безопасности людей на водных объектах, через распространение информационного материала</t>
  </si>
  <si>
    <t>экз.</t>
  </si>
  <si>
    <t>Администрация сельского поселения Сосновка</t>
  </si>
  <si>
    <t>Проведение тренировок органов управления силами ГО и ЧС сельского поселения Сосновка с применением специального оборудования</t>
  </si>
  <si>
    <t>раз</t>
  </si>
  <si>
    <t>Администрация сельского поселения Сосновка; филиал КУ "Центроспас-Югория" по Белоярскому району</t>
  </si>
  <si>
    <t>Увеличение оснащенности мест общего пользования противопожарным инвентарем</t>
  </si>
  <si>
    <t>ед.</t>
  </si>
  <si>
    <t>Увеличение резервов материальных ресурсов (запасов) для предупреждения и ликвидации угроз по ГО и ЧС</t>
  </si>
  <si>
    <t>%</t>
  </si>
  <si>
    <t>Содержание в рабочем состоянии противопожарный разрыв между сельским поселением и лесным массивом, опашка и уборка палой листвы</t>
  </si>
  <si>
    <t xml:space="preserve">м² </t>
  </si>
  <si>
    <t>Сокращение потребления энергоресурсов</t>
  </si>
  <si>
    <t>Повышение уровня благоустроенности сельского поселения Сосновка:</t>
  </si>
  <si>
    <t>Проведение мероприятий по обустройству мест массового отдыха не менее 1 в год</t>
  </si>
  <si>
    <t>меропр.</t>
  </si>
  <si>
    <t>Количество отремонтированных (приобретенных) детских игровых комплексов</t>
  </si>
  <si>
    <t>шт.</t>
  </si>
  <si>
    <t>Обустройство площадей зеленых насаждений сельского поселения Сосновка (посадка цветов, деревьев, газонов и т.д.) не менее 350 м² в год</t>
  </si>
  <si>
    <t>м²</t>
  </si>
  <si>
    <t>Объем потребления электроэнергии сети уличного освещения</t>
  </si>
  <si>
    <t>тыс. кВт/ч</t>
  </si>
  <si>
    <t>ОАО «Межрегион-энергосбыт», экономия за счет летнего периода</t>
  </si>
  <si>
    <t>Доля граждан, участвующих в работах по благоустройству от общего числа граждан проживающих в поселении</t>
  </si>
  <si>
    <t>МКУ «МЦ Спутник»,
Администрация сельского поселения Сосновка</t>
  </si>
  <si>
    <t>Сокращение доли муниципальной собственности в многоквартирных домах</t>
  </si>
  <si>
    <t>ОАО «ЮКЭК-Белоярский», ООО«РИЦ», Администрация сельского поселения Сосновка</t>
  </si>
  <si>
    <t xml:space="preserve"> Муниципальная программа сельского поселения Сосновка «Развитие муниципальной службы сельского поселения Сосновка на  2014-2016 годы»</t>
  </si>
  <si>
    <t>Доля муниципальных служащих, прошедших курсы повышения квалификации по программам дополнительного профессионального образования от потребности</t>
  </si>
  <si>
    <t>Доля муниципальных служащих, прошедших  диспансеризацию, от потребности</t>
  </si>
  <si>
    <t>о достижении целевых показателей о реализации муниципальных программ сельского поселения в границах Белоярского района за  2016 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</si>
</sst>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sz val="10.5"/>
      <name val="Calibri"/>
      <family val="2"/>
    </font>
    <font>
      <b/>
      <sz val="10.5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vertical="center" wrapText="1"/>
    </xf>
    <xf numFmtId="164" fontId="6" fillId="10" borderId="10" xfId="0" applyNumberFormat="1" applyFont="1" applyFill="1" applyBorder="1" applyAlignment="1">
      <alignment horizontal="center" vertical="center" wrapText="1"/>
    </xf>
    <xf numFmtId="164" fontId="6" fillId="10" borderId="10" xfId="0" applyNumberFormat="1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vertical="center" wrapText="1"/>
    </xf>
    <xf numFmtId="0" fontId="6" fillId="10" borderId="0" xfId="0" applyFont="1" applyFill="1" applyAlignment="1">
      <alignment vertical="center"/>
    </xf>
    <xf numFmtId="16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164" fontId="6" fillId="10" borderId="10" xfId="0" applyNumberFormat="1" applyFont="1" applyFill="1" applyBorder="1" applyAlignment="1">
      <alignment vertical="center"/>
    </xf>
    <xf numFmtId="164" fontId="6" fillId="10" borderId="10" xfId="0" applyNumberFormat="1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vertical="center"/>
    </xf>
    <xf numFmtId="164" fontId="4" fillId="33" borderId="10" xfId="0" applyNumberFormat="1" applyFont="1" applyFill="1" applyBorder="1" applyAlignment="1">
      <alignment vertical="center" wrapText="1"/>
    </xf>
    <xf numFmtId="164" fontId="6" fillId="33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vertical="center"/>
    </xf>
    <xf numFmtId="164" fontId="4" fillId="0" borderId="10" xfId="0" applyNumberFormat="1" applyFont="1" applyFill="1" applyBorder="1" applyAlignment="1">
      <alignment vertical="center"/>
    </xf>
    <xf numFmtId="164" fontId="4" fillId="34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34" borderId="10" xfId="0" applyNumberFormat="1" applyFont="1" applyFill="1" applyBorder="1" applyAlignment="1">
      <alignment horizontal="center" vertical="center" wrapText="1"/>
    </xf>
    <xf numFmtId="164" fontId="6" fillId="34" borderId="10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165" fontId="8" fillId="0" borderId="0" xfId="0" applyNumberFormat="1" applyFont="1" applyAlignment="1">
      <alignment/>
    </xf>
    <xf numFmtId="0" fontId="4" fillId="0" borderId="10" xfId="0" applyFont="1" applyBorder="1" applyAlignment="1">
      <alignment vertical="center" wrapText="1" shrinkToFit="1"/>
    </xf>
    <xf numFmtId="0" fontId="4" fillId="0" borderId="10" xfId="0" applyFont="1" applyBorder="1" applyAlignment="1">
      <alignment horizontal="center" vertical="center"/>
    </xf>
    <xf numFmtId="9" fontId="4" fillId="0" borderId="10" xfId="55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165" fontId="4" fillId="0" borderId="10" xfId="0" applyNumberFormat="1" applyFont="1" applyBorder="1" applyAlignment="1">
      <alignment horizontal="center" vertical="center"/>
    </xf>
    <xf numFmtId="9" fontId="4" fillId="0" borderId="10" xfId="55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0">
      <selection activeCell="D32" sqref="D32"/>
    </sheetView>
  </sheetViews>
  <sheetFormatPr defaultColWidth="9.140625" defaultRowHeight="15"/>
  <cols>
    <col min="1" max="1" width="6.00390625" style="0" bestFit="1" customWidth="1"/>
    <col min="2" max="2" width="36.140625" style="0" customWidth="1"/>
    <col min="3" max="4" width="10.140625" style="0" bestFit="1" customWidth="1"/>
    <col min="7" max="8" width="10.140625" style="0" bestFit="1" customWidth="1"/>
    <col min="12" max="12" width="10.00390625" style="0" customWidth="1"/>
    <col min="15" max="15" width="46.140625" style="0" customWidth="1"/>
  </cols>
  <sheetData>
    <row r="1" spans="1:15" ht="17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7.25">
      <c r="A2" s="49" t="s">
        <v>39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4.25">
      <c r="A3" s="1"/>
      <c r="B3" s="2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4"/>
    </row>
    <row r="4" spans="1:15" ht="60" customHeight="1">
      <c r="A4" s="48" t="s">
        <v>1</v>
      </c>
      <c r="B4" s="48" t="s">
        <v>2</v>
      </c>
      <c r="C4" s="48" t="s">
        <v>3</v>
      </c>
      <c r="D4" s="48"/>
      <c r="E4" s="48"/>
      <c r="F4" s="48"/>
      <c r="G4" s="48" t="s">
        <v>4</v>
      </c>
      <c r="H4" s="48"/>
      <c r="I4" s="48"/>
      <c r="J4" s="48"/>
      <c r="K4" s="48" t="s">
        <v>5</v>
      </c>
      <c r="L4" s="48"/>
      <c r="M4" s="48"/>
      <c r="N4" s="48"/>
      <c r="O4" s="48" t="s">
        <v>6</v>
      </c>
    </row>
    <row r="5" spans="1:15" ht="14.25">
      <c r="A5" s="48"/>
      <c r="B5" s="48"/>
      <c r="C5" s="48" t="s">
        <v>7</v>
      </c>
      <c r="D5" s="48" t="s">
        <v>8</v>
      </c>
      <c r="E5" s="48"/>
      <c r="F5" s="48"/>
      <c r="G5" s="48" t="s">
        <v>7</v>
      </c>
      <c r="H5" s="48" t="s">
        <v>8</v>
      </c>
      <c r="I5" s="48"/>
      <c r="J5" s="48"/>
      <c r="K5" s="48" t="s">
        <v>7</v>
      </c>
      <c r="L5" s="48" t="s">
        <v>8</v>
      </c>
      <c r="M5" s="48"/>
      <c r="N5" s="48"/>
      <c r="O5" s="50"/>
    </row>
    <row r="6" spans="1:15" ht="41.25">
      <c r="A6" s="48"/>
      <c r="B6" s="48"/>
      <c r="C6" s="48"/>
      <c r="D6" s="5" t="s">
        <v>9</v>
      </c>
      <c r="E6" s="5" t="s">
        <v>10</v>
      </c>
      <c r="F6" s="5" t="s">
        <v>11</v>
      </c>
      <c r="G6" s="48"/>
      <c r="H6" s="5" t="s">
        <v>9</v>
      </c>
      <c r="I6" s="5" t="s">
        <v>10</v>
      </c>
      <c r="J6" s="5" t="s">
        <v>11</v>
      </c>
      <c r="K6" s="48"/>
      <c r="L6" s="5" t="s">
        <v>9</v>
      </c>
      <c r="M6" s="5" t="s">
        <v>10</v>
      </c>
      <c r="N6" s="5" t="s">
        <v>11</v>
      </c>
      <c r="O6" s="50"/>
    </row>
    <row r="7" spans="1:15" s="11" customFormat="1" ht="96">
      <c r="A7" s="6">
        <v>7</v>
      </c>
      <c r="B7" s="7" t="s">
        <v>12</v>
      </c>
      <c r="C7" s="8">
        <f aca="true" t="shared" si="0" ref="C7:C22">SUM(D7:F7)</f>
        <v>61</v>
      </c>
      <c r="D7" s="9">
        <f>SUM(D8:D9)</f>
        <v>61</v>
      </c>
      <c r="E7" s="9">
        <f>SUM(E8:E9)</f>
        <v>0</v>
      </c>
      <c r="F7" s="9">
        <f>SUM(F8:F9)</f>
        <v>0</v>
      </c>
      <c r="G7" s="8">
        <f aca="true" t="shared" si="1" ref="G7:G22">SUM(H7:J7)</f>
        <v>61</v>
      </c>
      <c r="H7" s="9">
        <f>SUM(H8:H9)</f>
        <v>61</v>
      </c>
      <c r="I7" s="9">
        <f>SUM(I8:I9)</f>
        <v>0</v>
      </c>
      <c r="J7" s="9">
        <f>SUM(J8:J9)</f>
        <v>0</v>
      </c>
      <c r="K7" s="8">
        <f aca="true" t="shared" si="2" ref="K7:K22">_xlfn.IFERROR(G7/C7*100,"-")</f>
        <v>100</v>
      </c>
      <c r="L7" s="8">
        <f aca="true" t="shared" si="3" ref="L7:L22">_xlfn.IFERROR(H7/D7*100,"-")</f>
        <v>100</v>
      </c>
      <c r="M7" s="8" t="str">
        <f aca="true" t="shared" si="4" ref="M7:M22">_xlfn.IFERROR(I7/E7*100,"-")</f>
        <v>-</v>
      </c>
      <c r="N7" s="8" t="str">
        <f aca="true" t="shared" si="5" ref="N7:N22">_xlfn.IFERROR(J7/F7*100,"-")</f>
        <v>-</v>
      </c>
      <c r="O7" s="10"/>
    </row>
    <row r="8" spans="1:15" s="16" customFormat="1" ht="54.75">
      <c r="A8" s="12"/>
      <c r="B8" s="13" t="s">
        <v>13</v>
      </c>
      <c r="C8" s="14">
        <f t="shared" si="0"/>
        <v>40</v>
      </c>
      <c r="D8" s="14">
        <v>40</v>
      </c>
      <c r="E8" s="14">
        <v>0</v>
      </c>
      <c r="F8" s="14">
        <v>0</v>
      </c>
      <c r="G8" s="14">
        <f t="shared" si="1"/>
        <v>40</v>
      </c>
      <c r="H8" s="14">
        <v>40</v>
      </c>
      <c r="I8" s="14">
        <v>0</v>
      </c>
      <c r="J8" s="14">
        <v>0</v>
      </c>
      <c r="K8" s="14">
        <f t="shared" si="2"/>
        <v>100</v>
      </c>
      <c r="L8" s="14">
        <f t="shared" si="3"/>
        <v>100</v>
      </c>
      <c r="M8" s="15" t="str">
        <f t="shared" si="4"/>
        <v>-</v>
      </c>
      <c r="N8" s="15" t="str">
        <f t="shared" si="5"/>
        <v>-</v>
      </c>
      <c r="O8" s="13" t="s">
        <v>14</v>
      </c>
    </row>
    <row r="9" spans="1:15" s="16" customFormat="1" ht="54.75">
      <c r="A9" s="12"/>
      <c r="B9" s="13" t="s">
        <v>15</v>
      </c>
      <c r="C9" s="14">
        <f t="shared" si="0"/>
        <v>21</v>
      </c>
      <c r="D9" s="14">
        <v>21</v>
      </c>
      <c r="E9" s="14">
        <v>0</v>
      </c>
      <c r="F9" s="14">
        <v>0</v>
      </c>
      <c r="G9" s="14">
        <f t="shared" si="1"/>
        <v>21</v>
      </c>
      <c r="H9" s="14">
        <v>21</v>
      </c>
      <c r="I9" s="14">
        <v>0</v>
      </c>
      <c r="J9" s="14">
        <v>0</v>
      </c>
      <c r="K9" s="14">
        <f t="shared" si="2"/>
        <v>100</v>
      </c>
      <c r="L9" s="14">
        <f t="shared" si="3"/>
        <v>100</v>
      </c>
      <c r="M9" s="15" t="str">
        <f t="shared" si="4"/>
        <v>-</v>
      </c>
      <c r="N9" s="15" t="str">
        <f t="shared" si="5"/>
        <v>-</v>
      </c>
      <c r="O9" s="17" t="s">
        <v>16</v>
      </c>
    </row>
    <row r="10" spans="1:15" s="11" customFormat="1" ht="82.5">
      <c r="A10" s="6">
        <v>8</v>
      </c>
      <c r="B10" s="7" t="s">
        <v>17</v>
      </c>
      <c r="C10" s="18">
        <f t="shared" si="0"/>
        <v>5358.600000000001</v>
      </c>
      <c r="D10" s="18">
        <f>D11+D12+D17</f>
        <v>5358.600000000001</v>
      </c>
      <c r="E10" s="18">
        <f>E11+E12+E17</f>
        <v>0</v>
      </c>
      <c r="F10" s="18">
        <f>F11+F12+F17</f>
        <v>0</v>
      </c>
      <c r="G10" s="18">
        <f t="shared" si="1"/>
        <v>5163.9000000000015</v>
      </c>
      <c r="H10" s="18">
        <f>H11+H12+H17</f>
        <v>5163.9000000000015</v>
      </c>
      <c r="I10" s="18">
        <f>I11+I12+I17</f>
        <v>0</v>
      </c>
      <c r="J10" s="18">
        <f>J11+J12+J17</f>
        <v>0</v>
      </c>
      <c r="K10" s="19">
        <f t="shared" si="2"/>
        <v>96.36658828798568</v>
      </c>
      <c r="L10" s="19">
        <f t="shared" si="3"/>
        <v>96.36658828798568</v>
      </c>
      <c r="M10" s="19" t="str">
        <f t="shared" si="4"/>
        <v>-</v>
      </c>
      <c r="N10" s="19" t="str">
        <f t="shared" si="5"/>
        <v>-</v>
      </c>
      <c r="O10" s="10"/>
    </row>
    <row r="11" spans="1:15" s="16" customFormat="1" ht="41.25">
      <c r="A11" s="13"/>
      <c r="B11" s="13" t="s">
        <v>18</v>
      </c>
      <c r="C11" s="20">
        <f t="shared" si="0"/>
        <v>50.1</v>
      </c>
      <c r="D11" s="21">
        <v>50.1</v>
      </c>
      <c r="E11" s="21">
        <v>0</v>
      </c>
      <c r="F11" s="21">
        <v>0</v>
      </c>
      <c r="G11" s="20">
        <f t="shared" si="1"/>
        <v>50.1</v>
      </c>
      <c r="H11" s="21">
        <v>50.1</v>
      </c>
      <c r="I11" s="21">
        <v>0</v>
      </c>
      <c r="J11" s="21">
        <v>0</v>
      </c>
      <c r="K11" s="22">
        <f t="shared" si="2"/>
        <v>100</v>
      </c>
      <c r="L11" s="22">
        <f t="shared" si="3"/>
        <v>100</v>
      </c>
      <c r="M11" s="22" t="str">
        <f t="shared" si="4"/>
        <v>-</v>
      </c>
      <c r="N11" s="22" t="str">
        <f t="shared" si="5"/>
        <v>-</v>
      </c>
      <c r="O11" s="17" t="s">
        <v>19</v>
      </c>
    </row>
    <row r="12" spans="1:15" s="16" customFormat="1" ht="24" customHeight="1">
      <c r="A12" s="13"/>
      <c r="B12" s="13" t="s">
        <v>20</v>
      </c>
      <c r="C12" s="20">
        <f t="shared" si="0"/>
        <v>5215.900000000001</v>
      </c>
      <c r="D12" s="21">
        <f>SUM(D13:D16)</f>
        <v>5215.900000000001</v>
      </c>
      <c r="E12" s="21">
        <f>SUM(E13:E16)</f>
        <v>0</v>
      </c>
      <c r="F12" s="21">
        <f>SUM(F13:F16)</f>
        <v>0</v>
      </c>
      <c r="G12" s="20">
        <f t="shared" si="1"/>
        <v>5021.200000000001</v>
      </c>
      <c r="H12" s="21">
        <f>SUM(H13:H16)</f>
        <v>5021.200000000001</v>
      </c>
      <c r="I12" s="21">
        <f>SUM(I13:I16)</f>
        <v>0</v>
      </c>
      <c r="J12" s="21">
        <f>SUM(J13:J16)</f>
        <v>0</v>
      </c>
      <c r="K12" s="22">
        <f t="shared" si="2"/>
        <v>96.2671830364846</v>
      </c>
      <c r="L12" s="22">
        <f t="shared" si="3"/>
        <v>96.2671830364846</v>
      </c>
      <c r="M12" s="22" t="str">
        <f t="shared" si="4"/>
        <v>-</v>
      </c>
      <c r="N12" s="22" t="str">
        <f t="shared" si="5"/>
        <v>-</v>
      </c>
      <c r="O12" s="17"/>
    </row>
    <row r="13" spans="1:15" s="28" customFormat="1" ht="69">
      <c r="A13" s="23"/>
      <c r="B13" s="46" t="s">
        <v>21</v>
      </c>
      <c r="C13" s="24">
        <f t="shared" si="0"/>
        <v>269.2</v>
      </c>
      <c r="D13" s="25">
        <v>269.2</v>
      </c>
      <c r="E13" s="25">
        <v>0</v>
      </c>
      <c r="F13" s="25">
        <v>0</v>
      </c>
      <c r="G13" s="24">
        <f t="shared" si="1"/>
        <v>253.8</v>
      </c>
      <c r="H13" s="25">
        <v>253.8</v>
      </c>
      <c r="I13" s="25">
        <v>0</v>
      </c>
      <c r="J13" s="25">
        <v>0</v>
      </c>
      <c r="K13" s="26">
        <f t="shared" si="2"/>
        <v>94.27934621099556</v>
      </c>
      <c r="L13" s="26">
        <f t="shared" si="3"/>
        <v>94.27934621099556</v>
      </c>
      <c r="M13" s="26" t="str">
        <f t="shared" si="4"/>
        <v>-</v>
      </c>
      <c r="N13" s="26" t="str">
        <f t="shared" si="5"/>
        <v>-</v>
      </c>
      <c r="O13" s="27" t="s">
        <v>22</v>
      </c>
    </row>
    <row r="14" spans="1:15" s="28" customFormat="1" ht="54.75">
      <c r="A14" s="23"/>
      <c r="B14" s="46" t="s">
        <v>23</v>
      </c>
      <c r="C14" s="24">
        <f t="shared" si="0"/>
        <v>170</v>
      </c>
      <c r="D14" s="25">
        <v>170</v>
      </c>
      <c r="E14" s="25">
        <v>0</v>
      </c>
      <c r="F14" s="25">
        <v>0</v>
      </c>
      <c r="G14" s="24">
        <f t="shared" si="1"/>
        <v>170</v>
      </c>
      <c r="H14" s="25">
        <v>170</v>
      </c>
      <c r="I14" s="25">
        <v>0</v>
      </c>
      <c r="J14" s="25">
        <v>0</v>
      </c>
      <c r="K14" s="26">
        <f t="shared" si="2"/>
        <v>100</v>
      </c>
      <c r="L14" s="26">
        <f t="shared" si="3"/>
        <v>100</v>
      </c>
      <c r="M14" s="26" t="str">
        <f t="shared" si="4"/>
        <v>-</v>
      </c>
      <c r="N14" s="26" t="str">
        <f t="shared" si="5"/>
        <v>-</v>
      </c>
      <c r="O14" s="27" t="s">
        <v>24</v>
      </c>
    </row>
    <row r="15" spans="1:15" s="28" customFormat="1" ht="110.25">
      <c r="A15" s="23"/>
      <c r="B15" s="46" t="s">
        <v>25</v>
      </c>
      <c r="C15" s="24">
        <f t="shared" si="0"/>
        <v>4397.6</v>
      </c>
      <c r="D15" s="25">
        <v>4397.6</v>
      </c>
      <c r="E15" s="25">
        <v>0</v>
      </c>
      <c r="F15" s="25">
        <v>0</v>
      </c>
      <c r="G15" s="24">
        <f t="shared" si="1"/>
        <v>4218.3</v>
      </c>
      <c r="H15" s="25">
        <v>4218.3</v>
      </c>
      <c r="I15" s="25">
        <v>0</v>
      </c>
      <c r="J15" s="25">
        <v>0</v>
      </c>
      <c r="K15" s="26">
        <f t="shared" si="2"/>
        <v>95.9227760596689</v>
      </c>
      <c r="L15" s="26">
        <f t="shared" si="3"/>
        <v>95.9227760596689</v>
      </c>
      <c r="M15" s="26" t="str">
        <f t="shared" si="4"/>
        <v>-</v>
      </c>
      <c r="N15" s="26" t="str">
        <f t="shared" si="5"/>
        <v>-</v>
      </c>
      <c r="O15" s="27" t="s">
        <v>26</v>
      </c>
    </row>
    <row r="16" spans="1:15" s="28" customFormat="1" ht="69">
      <c r="A16" s="23"/>
      <c r="B16" s="46" t="s">
        <v>27</v>
      </c>
      <c r="C16" s="24">
        <f t="shared" si="0"/>
        <v>379.1</v>
      </c>
      <c r="D16" s="25">
        <v>379.1</v>
      </c>
      <c r="E16" s="25">
        <v>0</v>
      </c>
      <c r="F16" s="25">
        <v>0</v>
      </c>
      <c r="G16" s="24">
        <f t="shared" si="1"/>
        <v>379.1</v>
      </c>
      <c r="H16" s="25">
        <v>379.1</v>
      </c>
      <c r="I16" s="25">
        <v>0</v>
      </c>
      <c r="J16" s="25">
        <v>0</v>
      </c>
      <c r="K16" s="26">
        <f t="shared" si="2"/>
        <v>100</v>
      </c>
      <c r="L16" s="26">
        <f t="shared" si="3"/>
        <v>100</v>
      </c>
      <c r="M16" s="26" t="str">
        <f t="shared" si="4"/>
        <v>-</v>
      </c>
      <c r="N16" s="26" t="str">
        <f t="shared" si="5"/>
        <v>-</v>
      </c>
      <c r="O16" s="27" t="s">
        <v>28</v>
      </c>
    </row>
    <row r="17" spans="1:15" s="16" customFormat="1" ht="41.25">
      <c r="A17" s="13"/>
      <c r="B17" s="13" t="s">
        <v>29</v>
      </c>
      <c r="C17" s="20">
        <f t="shared" si="0"/>
        <v>92.6</v>
      </c>
      <c r="D17" s="21">
        <f>D18</f>
        <v>92.6</v>
      </c>
      <c r="E17" s="21">
        <f>E18</f>
        <v>0</v>
      </c>
      <c r="F17" s="21">
        <f>F18</f>
        <v>0</v>
      </c>
      <c r="G17" s="20">
        <f t="shared" si="1"/>
        <v>92.6</v>
      </c>
      <c r="H17" s="21">
        <f>H18</f>
        <v>92.6</v>
      </c>
      <c r="I17" s="21">
        <f>I18</f>
        <v>0</v>
      </c>
      <c r="J17" s="21">
        <f>J18</f>
        <v>0</v>
      </c>
      <c r="K17" s="22">
        <f t="shared" si="2"/>
        <v>100</v>
      </c>
      <c r="L17" s="22">
        <f t="shared" si="3"/>
        <v>100</v>
      </c>
      <c r="M17" s="22" t="str">
        <f t="shared" si="4"/>
        <v>-</v>
      </c>
      <c r="N17" s="22" t="str">
        <f t="shared" si="5"/>
        <v>-</v>
      </c>
      <c r="O17" s="17" t="s">
        <v>30</v>
      </c>
    </row>
    <row r="18" spans="1:15" s="28" customFormat="1" ht="69">
      <c r="A18" s="23"/>
      <c r="B18" s="47" t="s">
        <v>31</v>
      </c>
      <c r="C18" s="24">
        <f t="shared" si="0"/>
        <v>92.6</v>
      </c>
      <c r="D18" s="25">
        <v>92.6</v>
      </c>
      <c r="E18" s="25">
        <v>0</v>
      </c>
      <c r="F18" s="25">
        <v>0</v>
      </c>
      <c r="G18" s="24">
        <f t="shared" si="1"/>
        <v>92.6</v>
      </c>
      <c r="H18" s="25">
        <v>92.6</v>
      </c>
      <c r="I18" s="25">
        <v>0</v>
      </c>
      <c r="J18" s="25">
        <v>0</v>
      </c>
      <c r="K18" s="26">
        <f t="shared" si="2"/>
        <v>100</v>
      </c>
      <c r="L18" s="26">
        <f t="shared" si="3"/>
        <v>100</v>
      </c>
      <c r="M18" s="26" t="str">
        <f t="shared" si="4"/>
        <v>-</v>
      </c>
      <c r="N18" s="26" t="str">
        <f t="shared" si="5"/>
        <v>-</v>
      </c>
      <c r="O18" s="27" t="s">
        <v>32</v>
      </c>
    </row>
    <row r="19" spans="1:15" s="11" customFormat="1" ht="41.25">
      <c r="A19" s="6">
        <v>9</v>
      </c>
      <c r="B19" s="7" t="s">
        <v>33</v>
      </c>
      <c r="C19" s="9">
        <f t="shared" si="0"/>
        <v>63.3</v>
      </c>
      <c r="D19" s="9">
        <f>D20</f>
        <v>63.3</v>
      </c>
      <c r="E19" s="9">
        <f>E20</f>
        <v>0</v>
      </c>
      <c r="F19" s="9">
        <f>F20</f>
        <v>0</v>
      </c>
      <c r="G19" s="9">
        <f t="shared" si="1"/>
        <v>63.3</v>
      </c>
      <c r="H19" s="9">
        <f>H20</f>
        <v>63.3</v>
      </c>
      <c r="I19" s="9">
        <f>I20</f>
        <v>0</v>
      </c>
      <c r="J19" s="9">
        <f>J20</f>
        <v>0</v>
      </c>
      <c r="K19" s="8">
        <f t="shared" si="2"/>
        <v>100</v>
      </c>
      <c r="L19" s="8">
        <f t="shared" si="3"/>
        <v>100</v>
      </c>
      <c r="M19" s="8" t="str">
        <f t="shared" si="4"/>
        <v>-</v>
      </c>
      <c r="N19" s="8" t="str">
        <f t="shared" si="5"/>
        <v>-</v>
      </c>
      <c r="O19" s="10"/>
    </row>
    <row r="20" spans="1:15" s="16" customFormat="1" ht="41.25">
      <c r="A20" s="29"/>
      <c r="B20" s="13" t="s">
        <v>34</v>
      </c>
      <c r="C20" s="30">
        <f t="shared" si="0"/>
        <v>63.3</v>
      </c>
      <c r="D20" s="30">
        <f>D21+D22</f>
        <v>63.3</v>
      </c>
      <c r="E20" s="30">
        <f>E21+E22</f>
        <v>0</v>
      </c>
      <c r="F20" s="30">
        <f>F21+F22</f>
        <v>0</v>
      </c>
      <c r="G20" s="30">
        <f t="shared" si="1"/>
        <v>63.3</v>
      </c>
      <c r="H20" s="30">
        <f>H21+H22</f>
        <v>63.3</v>
      </c>
      <c r="I20" s="30">
        <f>I21+I22</f>
        <v>0</v>
      </c>
      <c r="J20" s="30">
        <f>J21+J22</f>
        <v>0</v>
      </c>
      <c r="K20" s="15">
        <f t="shared" si="2"/>
        <v>100</v>
      </c>
      <c r="L20" s="15">
        <f t="shared" si="3"/>
        <v>100</v>
      </c>
      <c r="M20" s="15" t="str">
        <f t="shared" si="4"/>
        <v>-</v>
      </c>
      <c r="N20" s="15" t="str">
        <f t="shared" si="5"/>
        <v>-</v>
      </c>
      <c r="O20" s="17"/>
    </row>
    <row r="21" spans="1:15" s="28" customFormat="1" ht="45" customHeight="1">
      <c r="A21" s="23"/>
      <c r="B21" s="27" t="s">
        <v>35</v>
      </c>
      <c r="C21" s="31">
        <f t="shared" si="0"/>
        <v>43.8</v>
      </c>
      <c r="D21" s="32">
        <v>43.8</v>
      </c>
      <c r="E21" s="32">
        <v>0</v>
      </c>
      <c r="F21" s="32">
        <v>0</v>
      </c>
      <c r="G21" s="31">
        <f t="shared" si="1"/>
        <v>43.8</v>
      </c>
      <c r="H21" s="32">
        <v>43.8</v>
      </c>
      <c r="I21" s="32">
        <v>0</v>
      </c>
      <c r="J21" s="32">
        <v>0</v>
      </c>
      <c r="K21" s="33">
        <f t="shared" si="2"/>
        <v>100</v>
      </c>
      <c r="L21" s="33">
        <f t="shared" si="3"/>
        <v>100</v>
      </c>
      <c r="M21" s="34" t="str">
        <f t="shared" si="4"/>
        <v>-</v>
      </c>
      <c r="N21" s="34" t="str">
        <f t="shared" si="5"/>
        <v>-</v>
      </c>
      <c r="O21" s="27" t="s">
        <v>36</v>
      </c>
    </row>
    <row r="22" spans="1:15" s="36" customFormat="1" ht="27">
      <c r="A22" s="35"/>
      <c r="B22" s="27" t="s">
        <v>37</v>
      </c>
      <c r="C22" s="31">
        <f t="shared" si="0"/>
        <v>19.5</v>
      </c>
      <c r="D22" s="32">
        <v>19.5</v>
      </c>
      <c r="E22" s="32">
        <v>0</v>
      </c>
      <c r="F22" s="32">
        <v>0</v>
      </c>
      <c r="G22" s="31">
        <f t="shared" si="1"/>
        <v>19.5</v>
      </c>
      <c r="H22" s="32">
        <v>19.5</v>
      </c>
      <c r="I22" s="32">
        <v>0</v>
      </c>
      <c r="J22" s="32">
        <v>0</v>
      </c>
      <c r="K22" s="33">
        <f t="shared" si="2"/>
        <v>100</v>
      </c>
      <c r="L22" s="33">
        <f t="shared" si="3"/>
        <v>100</v>
      </c>
      <c r="M22" s="34" t="str">
        <f t="shared" si="4"/>
        <v>-</v>
      </c>
      <c r="N22" s="34" t="str">
        <f t="shared" si="5"/>
        <v>-</v>
      </c>
      <c r="O22" s="27" t="s">
        <v>38</v>
      </c>
    </row>
  </sheetData>
  <sheetProtection/>
  <mergeCells count="14">
    <mergeCell ref="L5:N5"/>
    <mergeCell ref="A1:O1"/>
    <mergeCell ref="A2:O2"/>
    <mergeCell ref="A4:A6"/>
    <mergeCell ref="B4:B6"/>
    <mergeCell ref="C4:F4"/>
    <mergeCell ref="G4:J4"/>
    <mergeCell ref="K4:N4"/>
    <mergeCell ref="O4:O6"/>
    <mergeCell ref="C5:C6"/>
    <mergeCell ref="D5:F5"/>
    <mergeCell ref="G5:G6"/>
    <mergeCell ref="H5:J5"/>
    <mergeCell ref="K5:K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27.00390625" style="0" customWidth="1"/>
    <col min="8" max="8" width="20.421875" style="0" customWidth="1"/>
  </cols>
  <sheetData>
    <row r="1" spans="1:8" ht="15">
      <c r="A1" s="57" t="s">
        <v>40</v>
      </c>
      <c r="B1" s="57"/>
      <c r="C1" s="57"/>
      <c r="D1" s="57"/>
      <c r="E1" s="57"/>
      <c r="F1" s="57"/>
      <c r="G1" s="57"/>
      <c r="H1" s="57"/>
    </row>
    <row r="2" spans="1:8" ht="35.25" customHeight="1">
      <c r="A2" s="58" t="s">
        <v>72</v>
      </c>
      <c r="B2" s="58"/>
      <c r="C2" s="58"/>
      <c r="D2" s="58"/>
      <c r="E2" s="58"/>
      <c r="F2" s="58"/>
      <c r="G2" s="58"/>
      <c r="H2" s="58"/>
    </row>
    <row r="3" spans="1:9" s="37" customFormat="1" ht="45.75" customHeight="1">
      <c r="A3" s="51" t="s">
        <v>41</v>
      </c>
      <c r="B3" s="52"/>
      <c r="C3" s="52"/>
      <c r="D3" s="52"/>
      <c r="E3" s="52"/>
      <c r="F3" s="52"/>
      <c r="G3" s="52"/>
      <c r="H3" s="53"/>
      <c r="I3" s="39"/>
    </row>
    <row r="4" spans="1:9" s="37" customFormat="1" ht="138">
      <c r="A4" s="38"/>
      <c r="B4" s="40" t="s">
        <v>42</v>
      </c>
      <c r="C4" s="41" t="s">
        <v>43</v>
      </c>
      <c r="D4" s="41">
        <v>30</v>
      </c>
      <c r="E4" s="41">
        <v>40</v>
      </c>
      <c r="F4" s="41">
        <v>40</v>
      </c>
      <c r="G4" s="42">
        <f>F4/E4</f>
        <v>1</v>
      </c>
      <c r="H4" s="5" t="s">
        <v>44</v>
      </c>
      <c r="I4" s="39"/>
    </row>
    <row r="5" spans="1:9" s="37" customFormat="1" ht="82.5">
      <c r="A5" s="38"/>
      <c r="B5" s="40" t="s">
        <v>45</v>
      </c>
      <c r="C5" s="41" t="s">
        <v>46</v>
      </c>
      <c r="D5" s="41">
        <v>1</v>
      </c>
      <c r="E5" s="41">
        <v>1</v>
      </c>
      <c r="F5" s="41">
        <v>1</v>
      </c>
      <c r="G5" s="42">
        <f>F5/E5</f>
        <v>1</v>
      </c>
      <c r="H5" s="5" t="s">
        <v>47</v>
      </c>
      <c r="I5" s="39"/>
    </row>
    <row r="6" spans="1:9" s="37" customFormat="1" ht="47.25" customHeight="1">
      <c r="A6" s="38"/>
      <c r="B6" s="40" t="s">
        <v>48</v>
      </c>
      <c r="C6" s="41" t="s">
        <v>49</v>
      </c>
      <c r="D6" s="41">
        <v>15</v>
      </c>
      <c r="E6" s="41">
        <v>0</v>
      </c>
      <c r="F6" s="41">
        <v>0</v>
      </c>
      <c r="G6" s="42">
        <v>0</v>
      </c>
      <c r="H6" s="5" t="s">
        <v>44</v>
      </c>
      <c r="I6" s="39"/>
    </row>
    <row r="7" spans="1:9" s="37" customFormat="1" ht="67.5" customHeight="1">
      <c r="A7" s="38"/>
      <c r="B7" s="40" t="s">
        <v>50</v>
      </c>
      <c r="C7" s="41" t="s">
        <v>51</v>
      </c>
      <c r="D7" s="41">
        <v>60</v>
      </c>
      <c r="E7" s="41">
        <v>10</v>
      </c>
      <c r="F7" s="41">
        <v>10</v>
      </c>
      <c r="G7" s="42">
        <f>F7/E7</f>
        <v>1</v>
      </c>
      <c r="H7" s="5" t="s">
        <v>44</v>
      </c>
      <c r="I7" s="39"/>
    </row>
    <row r="8" spans="1:9" s="37" customFormat="1" ht="82.5">
      <c r="A8" s="38"/>
      <c r="B8" s="40" t="s">
        <v>52</v>
      </c>
      <c r="C8" s="43" t="s">
        <v>53</v>
      </c>
      <c r="D8" s="41">
        <v>0</v>
      </c>
      <c r="E8" s="41">
        <v>400</v>
      </c>
      <c r="F8" s="41">
        <v>400</v>
      </c>
      <c r="G8" s="42">
        <f>F8/E8</f>
        <v>1</v>
      </c>
      <c r="H8" s="5" t="s">
        <v>44</v>
      </c>
      <c r="I8" s="39"/>
    </row>
    <row r="9" spans="1:9" s="37" customFormat="1" ht="33.75" customHeight="1">
      <c r="A9" s="51" t="s">
        <v>17</v>
      </c>
      <c r="B9" s="52"/>
      <c r="C9" s="52"/>
      <c r="D9" s="52"/>
      <c r="E9" s="52"/>
      <c r="F9" s="52"/>
      <c r="G9" s="52"/>
      <c r="H9" s="53"/>
      <c r="I9" s="39"/>
    </row>
    <row r="10" spans="1:9" s="37" customFormat="1" ht="41.25">
      <c r="A10" s="38"/>
      <c r="B10" s="40" t="s">
        <v>54</v>
      </c>
      <c r="C10" s="41" t="s">
        <v>51</v>
      </c>
      <c r="D10" s="41">
        <v>1</v>
      </c>
      <c r="E10" s="41">
        <v>1</v>
      </c>
      <c r="F10" s="41">
        <v>1</v>
      </c>
      <c r="G10" s="42">
        <f>F10/E10</f>
        <v>1</v>
      </c>
      <c r="H10" s="5" t="s">
        <v>44</v>
      </c>
      <c r="I10" s="39"/>
    </row>
    <row r="11" spans="1:9" s="37" customFormat="1" ht="14.25">
      <c r="A11" s="54" t="s">
        <v>55</v>
      </c>
      <c r="B11" s="55"/>
      <c r="C11" s="55"/>
      <c r="D11" s="55"/>
      <c r="E11" s="55"/>
      <c r="F11" s="55"/>
      <c r="G11" s="55"/>
      <c r="H11" s="56"/>
      <c r="I11" s="39"/>
    </row>
    <row r="12" spans="1:9" s="37" customFormat="1" ht="41.25">
      <c r="A12" s="38"/>
      <c r="B12" s="40" t="s">
        <v>56</v>
      </c>
      <c r="C12" s="41" t="s">
        <v>57</v>
      </c>
      <c r="D12" s="41">
        <v>1</v>
      </c>
      <c r="E12" s="41">
        <v>1</v>
      </c>
      <c r="F12" s="41">
        <v>1</v>
      </c>
      <c r="G12" s="42">
        <f aca="true" t="shared" si="0" ref="G12:G17">F12/E12</f>
        <v>1</v>
      </c>
      <c r="H12" s="5" t="s">
        <v>44</v>
      </c>
      <c r="I12" s="39"/>
    </row>
    <row r="13" spans="1:9" s="37" customFormat="1" ht="54.75">
      <c r="A13" s="38"/>
      <c r="B13" s="40" t="s">
        <v>58</v>
      </c>
      <c r="C13" s="43" t="s">
        <v>59</v>
      </c>
      <c r="D13" s="41">
        <v>1</v>
      </c>
      <c r="E13" s="41">
        <v>2</v>
      </c>
      <c r="F13" s="41">
        <v>2</v>
      </c>
      <c r="G13" s="42">
        <f t="shared" si="0"/>
        <v>1</v>
      </c>
      <c r="H13" s="5" t="s">
        <v>44</v>
      </c>
      <c r="I13" s="39"/>
    </row>
    <row r="14" spans="1:9" s="37" customFormat="1" ht="82.5">
      <c r="A14" s="38"/>
      <c r="B14" s="40" t="s">
        <v>60</v>
      </c>
      <c r="C14" s="41" t="s">
        <v>61</v>
      </c>
      <c r="D14" s="41">
        <v>300</v>
      </c>
      <c r="E14" s="41">
        <v>350</v>
      </c>
      <c r="F14" s="41">
        <v>350</v>
      </c>
      <c r="G14" s="42">
        <f t="shared" si="0"/>
        <v>1</v>
      </c>
      <c r="H14" s="5" t="s">
        <v>44</v>
      </c>
      <c r="I14" s="39"/>
    </row>
    <row r="15" spans="1:9" s="37" customFormat="1" ht="54.75">
      <c r="A15" s="38"/>
      <c r="B15" s="40" t="s">
        <v>62</v>
      </c>
      <c r="C15" s="43" t="s">
        <v>63</v>
      </c>
      <c r="D15" s="44">
        <v>49</v>
      </c>
      <c r="E15" s="41">
        <v>47.6</v>
      </c>
      <c r="F15" s="23">
        <v>41.3</v>
      </c>
      <c r="G15" s="42">
        <f>E15/F15</f>
        <v>1.152542372881356</v>
      </c>
      <c r="H15" s="5" t="s">
        <v>64</v>
      </c>
      <c r="I15" s="39"/>
    </row>
    <row r="16" spans="1:9" s="37" customFormat="1" ht="69">
      <c r="A16" s="38"/>
      <c r="B16" s="40" t="s">
        <v>65</v>
      </c>
      <c r="C16" s="43" t="s">
        <v>51</v>
      </c>
      <c r="D16" s="44">
        <v>3.9</v>
      </c>
      <c r="E16" s="41">
        <v>7.1</v>
      </c>
      <c r="F16" s="23">
        <v>7.1</v>
      </c>
      <c r="G16" s="42">
        <f t="shared" si="0"/>
        <v>1</v>
      </c>
      <c r="H16" s="5" t="s">
        <v>66</v>
      </c>
      <c r="I16" s="39"/>
    </row>
    <row r="17" spans="1:9" s="37" customFormat="1" ht="82.5">
      <c r="A17" s="38"/>
      <c r="B17" s="40" t="s">
        <v>67</v>
      </c>
      <c r="C17" s="41" t="s">
        <v>51</v>
      </c>
      <c r="D17" s="41">
        <v>22.3</v>
      </c>
      <c r="E17" s="41">
        <v>19.1</v>
      </c>
      <c r="F17" s="41">
        <v>19.1</v>
      </c>
      <c r="G17" s="45">
        <f t="shared" si="0"/>
        <v>1</v>
      </c>
      <c r="H17" s="5" t="s">
        <v>68</v>
      </c>
      <c r="I17" s="39"/>
    </row>
    <row r="18" spans="1:9" s="37" customFormat="1" ht="27.75" customHeight="1">
      <c r="A18" s="51" t="s">
        <v>69</v>
      </c>
      <c r="B18" s="52"/>
      <c r="C18" s="52"/>
      <c r="D18" s="52"/>
      <c r="E18" s="52"/>
      <c r="F18" s="52"/>
      <c r="G18" s="52"/>
      <c r="H18" s="53"/>
      <c r="I18" s="39"/>
    </row>
    <row r="19" spans="1:9" s="37" customFormat="1" ht="110.25">
      <c r="A19" s="38"/>
      <c r="B19" s="40" t="s">
        <v>70</v>
      </c>
      <c r="C19" s="41" t="s">
        <v>51</v>
      </c>
      <c r="D19" s="41">
        <v>100</v>
      </c>
      <c r="E19" s="41">
        <v>100</v>
      </c>
      <c r="F19" s="41">
        <v>100</v>
      </c>
      <c r="G19" s="42">
        <f>F19/E19</f>
        <v>1</v>
      </c>
      <c r="H19" s="5" t="s">
        <v>44</v>
      </c>
      <c r="I19" s="39"/>
    </row>
    <row r="20" spans="1:9" s="37" customFormat="1" ht="90.75" customHeight="1">
      <c r="A20" s="38"/>
      <c r="B20" s="40" t="s">
        <v>71</v>
      </c>
      <c r="C20" s="41" t="s">
        <v>51</v>
      </c>
      <c r="D20" s="41">
        <v>100</v>
      </c>
      <c r="E20" s="41">
        <v>100</v>
      </c>
      <c r="F20" s="41">
        <v>100</v>
      </c>
      <c r="G20" s="42">
        <f>F20/E20</f>
        <v>1</v>
      </c>
      <c r="H20" s="5" t="s">
        <v>44</v>
      </c>
      <c r="I20" s="39"/>
    </row>
  </sheetData>
  <sheetProtection/>
  <mergeCells count="6">
    <mergeCell ref="A18:H18"/>
    <mergeCell ref="A11:H11"/>
    <mergeCell ref="A1:H1"/>
    <mergeCell ref="A2:H2"/>
    <mergeCell ref="A3:H3"/>
    <mergeCell ref="A9:H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2017-08-09T06:30:05Z</dcterms:modified>
  <cp:category/>
  <cp:version/>
  <cp:contentType/>
  <cp:contentStatus/>
</cp:coreProperties>
</file>